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lates (Yellow and Black)\Schedule Templates\Amortization Schedule Templates\"/>
    </mc:Choice>
  </mc:AlternateContent>
  <xr:revisionPtr revIDLastSave="0" documentId="13_ncr:1_{29338C04-6198-4AFD-9121-F70F9F81BC25}" xr6:coauthVersionLast="47" xr6:coauthVersionMax="47" xr10:uidLastSave="{00000000-0000-0000-0000-000000000000}"/>
  <bookViews>
    <workbookView xWindow="-108" yWindow="-108" windowWidth="23256" windowHeight="12456" xr2:uid="{AA7F7F65-6B00-4326-AE6F-AEB832A1D6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  <c r="I32" i="1" s="1"/>
  <c r="F32" i="1" l="1"/>
  <c r="C32" i="1"/>
  <c r="G32" i="1"/>
  <c r="D32" i="1"/>
  <c r="H32" i="1"/>
  <c r="B33" i="1"/>
  <c r="E32" i="1"/>
  <c r="I33" i="1" l="1"/>
  <c r="E33" i="1"/>
  <c r="C33" i="1"/>
  <c r="H33" i="1" s="1"/>
  <c r="D33" i="1"/>
  <c r="G33" i="1"/>
  <c r="F33" i="1"/>
  <c r="B34" i="1"/>
  <c r="I34" i="1" l="1"/>
  <c r="E34" i="1"/>
  <c r="F34" i="1"/>
  <c r="D34" i="1"/>
  <c r="G34" i="1"/>
  <c r="C34" i="1"/>
  <c r="H34" i="1" s="1"/>
  <c r="B35" i="1"/>
  <c r="I35" i="1" l="1"/>
  <c r="E35" i="1"/>
  <c r="B36" i="1"/>
  <c r="D35" i="1"/>
  <c r="G35" i="1"/>
  <c r="C35" i="1"/>
  <c r="H35" i="1" s="1"/>
  <c r="F35" i="1"/>
  <c r="I36" i="1" l="1"/>
  <c r="E36" i="1"/>
  <c r="C36" i="1"/>
  <c r="H36" i="1" s="1"/>
  <c r="F36" i="1"/>
  <c r="D36" i="1"/>
  <c r="G36" i="1"/>
  <c r="B37" i="1"/>
  <c r="I37" i="1" l="1"/>
  <c r="E37" i="1"/>
  <c r="F37" i="1"/>
  <c r="D37" i="1"/>
  <c r="G37" i="1"/>
  <c r="C37" i="1"/>
  <c r="H37" i="1" s="1"/>
  <c r="B38" i="1"/>
  <c r="I38" i="1" l="1"/>
  <c r="E38" i="1"/>
  <c r="F38" i="1"/>
  <c r="D38" i="1"/>
  <c r="G38" i="1"/>
  <c r="C38" i="1"/>
  <c r="H38" i="1" s="1"/>
  <c r="B40" i="1" l="1"/>
  <c r="I40" i="1" l="1"/>
  <c r="E40" i="1"/>
  <c r="F40" i="1"/>
  <c r="D40" i="1"/>
  <c r="G40" i="1"/>
  <c r="C40" i="1"/>
  <c r="H40" i="1" s="1"/>
  <c r="B41" i="1"/>
  <c r="I41" i="1" l="1"/>
  <c r="E41" i="1"/>
  <c r="F41" i="1"/>
  <c r="D41" i="1"/>
  <c r="C41" i="1"/>
  <c r="H41" i="1" s="1"/>
  <c r="G41" i="1"/>
</calcChain>
</file>

<file path=xl/sharedStrings.xml><?xml version="1.0" encoding="utf-8"?>
<sst xmlns="http://schemas.openxmlformats.org/spreadsheetml/2006/main" count="34" uniqueCount="27">
  <si>
    <t>Inputs</t>
  </si>
  <si>
    <t>Key Figures</t>
  </si>
  <si>
    <t>Loan principal amount</t>
  </si>
  <si>
    <t>Annual loan payments</t>
  </si>
  <si>
    <t>Annual interest rate</t>
  </si>
  <si>
    <t>Monthly payments</t>
  </si>
  <si>
    <t>Loan period in years</t>
  </si>
  <si>
    <t>Interest in first calendar year</t>
  </si>
  <si>
    <t>Base year of loan</t>
  </si>
  <si>
    <t>Interest over term of loan</t>
  </si>
  <si>
    <t>Base month of loan</t>
  </si>
  <si>
    <t>Sum of all payments</t>
  </si>
  <si>
    <t>Payments in First 12 Months</t>
  </si>
  <si>
    <t>Year</t>
  </si>
  <si>
    <t>Month</t>
  </si>
  <si>
    <t>Beginning Balance</t>
  </si>
  <si>
    <t xml:space="preserve">Payment </t>
  </si>
  <si>
    <t>Yearly Schedule of Balances and Payments</t>
  </si>
  <si>
    <t>Payment</t>
  </si>
  <si>
    <t>Principal</t>
  </si>
  <si>
    <t>Interest</t>
  </si>
  <si>
    <t>Cumulative Principal</t>
  </si>
  <si>
    <t>Cumulative Interest</t>
  </si>
  <si>
    <t>Ending Balance</t>
  </si>
  <si>
    <t>Total Balance</t>
  </si>
  <si>
    <t xml:space="preserve"> Amortization Schedule</t>
  </si>
  <si>
    <r>
      <rPr>
        <b/>
        <sz val="12"/>
        <rFont val="Calibri"/>
        <family val="2"/>
        <scheme val="minor"/>
      </rPr>
      <t>Write Company Name here</t>
    </r>
    <r>
      <rPr>
        <b/>
        <sz val="10"/>
        <rFont val="Calibri"/>
        <family val="2"/>
        <scheme val="minor"/>
      </rPr>
      <t xml:space="preserve">
Address Here - Phone: 123-456-789-10 - www.youremailaddress@gmail.com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</si>
</sst>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0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Tahoma"/>
      <family val="2"/>
    </font>
    <font>
      <sz val="10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7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9" fontId="4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39" fontId="4" fillId="0" borderId="0" xfId="0" applyNumberFormat="1" applyFont="1" applyAlignment="1">
      <alignment vertical="center"/>
    </xf>
    <xf numFmtId="166" fontId="5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37" fontId="4" fillId="0" borderId="1" xfId="0" applyNumberFormat="1" applyFont="1" applyBorder="1" applyAlignment="1">
      <alignment horizontal="left" vertical="center" wrapText="1"/>
    </xf>
    <xf numFmtId="37" fontId="9" fillId="0" borderId="1" xfId="0" applyNumberFormat="1" applyFont="1" applyBorder="1" applyAlignment="1">
      <alignment horizontal="left" vertical="center"/>
    </xf>
    <xf numFmtId="3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0" fontId="7" fillId="4" borderId="2" xfId="0" applyFont="1" applyFill="1" applyBorder="1"/>
    <xf numFmtId="165" fontId="5" fillId="4" borderId="2" xfId="0" applyNumberFormat="1" applyFont="1" applyFill="1" applyBorder="1" applyAlignment="1">
      <alignment horizontal="left" vertical="center"/>
    </xf>
    <xf numFmtId="166" fontId="5" fillId="4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right" vertical="center"/>
    </xf>
    <xf numFmtId="39" fontId="4" fillId="2" borderId="2" xfId="0" applyNumberFormat="1" applyFont="1" applyFill="1" applyBorder="1" applyAlignment="1">
      <alignment horizontal="center" vertical="center"/>
    </xf>
    <xf numFmtId="3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37" fontId="10" fillId="0" borderId="0" xfId="0" applyNumberFormat="1" applyFont="1" applyAlignment="1">
      <alignment horizontal="left" vertical="center"/>
    </xf>
    <xf numFmtId="39" fontId="6" fillId="3" borderId="2" xfId="0" applyNumberFormat="1" applyFont="1" applyFill="1" applyBorder="1" applyAlignment="1">
      <alignment horizontal="left" vertical="center"/>
    </xf>
    <xf numFmtId="37" fontId="4" fillId="0" borderId="0" xfId="0" applyNumberFormat="1" applyFont="1" applyAlignment="1">
      <alignment horizontal="left" vertical="center" wrapText="1"/>
    </xf>
    <xf numFmtId="37" fontId="9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160020</xdr:colOff>
      <xdr:row>1</xdr:row>
      <xdr:rowOff>15240</xdr:rowOff>
    </xdr:from>
    <xdr:to>
      <xdr:col>9</xdr:col>
      <xdr:colOff>465455</xdr:colOff>
      <xdr:row>3</xdr:row>
      <xdr:rowOff>49427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37E7E6-A150-4CE2-E111-F108CA014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140" y="198120"/>
          <a:ext cx="945515" cy="97906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327660</xdr:colOff>
      <xdr:row>40</xdr:row>
      <xdr:rowOff>167640</xdr:rowOff>
    </xdr:from>
    <xdr:to>
      <xdr:col>7</xdr:col>
      <xdr:colOff>373380</xdr:colOff>
      <xdr:row>42</xdr:row>
      <xdr:rowOff>142875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13CCBB3-4219-1F83-7C46-397A28C35E86}"/>
            </a:ext>
          </a:extLst>
        </xdr:cNvPr>
        <xdr:cNvSpPr txBox="1">
          <a:spLocks noChangeArrowheads="1"/>
        </xdr:cNvSpPr>
      </xdr:nvSpPr>
      <xdr:spPr bwMode="auto">
        <a:xfrm>
          <a:off x="1897380" y="8671560"/>
          <a:ext cx="260604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n-US" sz="1400">
              <a:ln>
                <a:noFill/>
              </a:ln>
              <a:solidFill>
                <a:srgbClr val="4472C4"/>
              </a:solidFill>
              <a:effectLst>
                <a:outerShdw blurRad="38100" dist="25400" dir="5400000" algn="ctr">
                  <a:srgbClr val="6E747A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https://www.schedulesbox.com/</a:t>
          </a:r>
          <a:endParaRPr lang="en-PK" sz="1100">
            <a:effectLst/>
            <a:latin typeface="Calibri" panose="020F050202020403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3103-7A87-469E-8DC7-C2165F0B5609}">
  <dimension ref="B2:J41"/>
  <sheetViews>
    <sheetView showGridLines="0" showRowColHeaders="0" tabSelected="1" showRuler="0" showWhiteSpace="0" view="pageLayout" topLeftCell="A8" zoomScaleNormal="100" workbookViewId="0">
      <selection activeCell="I48" sqref="I48"/>
    </sheetView>
  </sheetViews>
  <sheetFormatPr defaultRowHeight="14.4" x14ac:dyDescent="0.3"/>
  <cols>
    <col min="1" max="1" width="4" customWidth="1"/>
  </cols>
  <sheetData>
    <row r="2" spans="2:10" ht="46.5" customHeight="1" x14ac:dyDescent="0.3">
      <c r="B2" s="26" t="s">
        <v>25</v>
      </c>
      <c r="C2" s="26"/>
      <c r="D2" s="26"/>
      <c r="E2" s="26"/>
      <c r="F2" s="26"/>
      <c r="G2" s="26"/>
      <c r="H2" s="26"/>
      <c r="I2" s="26"/>
      <c r="J2" s="26"/>
    </row>
    <row r="3" spans="2:10" ht="28.5" customHeight="1" x14ac:dyDescent="0.3">
      <c r="B3" s="28" t="s">
        <v>26</v>
      </c>
      <c r="C3" s="29"/>
      <c r="D3" s="29"/>
      <c r="E3" s="29"/>
      <c r="F3" s="29"/>
      <c r="G3" s="29"/>
      <c r="H3" s="29"/>
      <c r="I3" s="29"/>
      <c r="J3" s="29"/>
    </row>
    <row r="4" spans="2:10" ht="13.5" customHeight="1" thickBot="1" x14ac:dyDescent="0.35">
      <c r="B4" s="11"/>
      <c r="C4" s="12"/>
      <c r="D4" s="12"/>
      <c r="E4" s="12"/>
      <c r="F4" s="12"/>
      <c r="G4" s="12"/>
      <c r="H4" s="12"/>
      <c r="I4" s="12"/>
      <c r="J4" s="12"/>
    </row>
    <row r="5" spans="2:10" ht="18" customHeight="1" x14ac:dyDescent="0.3">
      <c r="B5" s="1"/>
      <c r="C5" s="2"/>
      <c r="D5" s="2"/>
      <c r="E5" s="2"/>
      <c r="F5" s="2"/>
      <c r="G5" s="2"/>
      <c r="H5" s="2"/>
      <c r="I5" s="2"/>
      <c r="J5" s="2"/>
    </row>
    <row r="6" spans="2:10" ht="20.25" customHeight="1" x14ac:dyDescent="0.3">
      <c r="B6" s="27" t="s">
        <v>0</v>
      </c>
      <c r="C6" s="27"/>
      <c r="D6" s="27"/>
      <c r="E6" s="27"/>
      <c r="F6" s="3"/>
      <c r="G6" s="27" t="s">
        <v>1</v>
      </c>
      <c r="H6" s="27"/>
      <c r="I6" s="27"/>
      <c r="J6" s="27"/>
    </row>
    <row r="7" spans="2:10" x14ac:dyDescent="0.3">
      <c r="B7" s="25" t="s">
        <v>2</v>
      </c>
      <c r="C7" s="25"/>
      <c r="D7" s="25"/>
      <c r="E7" s="25"/>
      <c r="F7" s="10"/>
      <c r="G7" s="25" t="s">
        <v>3</v>
      </c>
      <c r="H7" s="25"/>
      <c r="I7" s="25"/>
      <c r="J7" s="25"/>
    </row>
    <row r="8" spans="2:10" x14ac:dyDescent="0.3">
      <c r="B8" s="25" t="s">
        <v>4</v>
      </c>
      <c r="C8" s="25"/>
      <c r="D8" s="25"/>
      <c r="E8" s="25"/>
      <c r="F8" s="10"/>
      <c r="G8" s="25" t="s">
        <v>5</v>
      </c>
      <c r="H8" s="25"/>
      <c r="I8" s="25"/>
      <c r="J8" s="25"/>
    </row>
    <row r="9" spans="2:10" x14ac:dyDescent="0.3">
      <c r="B9" s="25" t="s">
        <v>6</v>
      </c>
      <c r="C9" s="25"/>
      <c r="D9" s="25"/>
      <c r="E9" s="25"/>
      <c r="F9" s="10"/>
      <c r="G9" s="25" t="s">
        <v>7</v>
      </c>
      <c r="H9" s="25"/>
      <c r="I9" s="25"/>
      <c r="J9" s="25"/>
    </row>
    <row r="10" spans="2:10" x14ac:dyDescent="0.3">
      <c r="B10" s="25" t="s">
        <v>8</v>
      </c>
      <c r="C10" s="25"/>
      <c r="D10" s="25"/>
      <c r="E10" s="25"/>
      <c r="F10" s="10"/>
      <c r="G10" s="25" t="s">
        <v>9</v>
      </c>
      <c r="H10" s="25"/>
      <c r="I10" s="25"/>
      <c r="J10" s="25"/>
    </row>
    <row r="11" spans="2:10" x14ac:dyDescent="0.3">
      <c r="B11" s="25" t="s">
        <v>10</v>
      </c>
      <c r="C11" s="25"/>
      <c r="D11" s="25"/>
      <c r="E11" s="25"/>
      <c r="F11" s="10"/>
      <c r="G11" s="25" t="s">
        <v>11</v>
      </c>
      <c r="H11" s="25"/>
      <c r="I11" s="25"/>
      <c r="J11" s="25"/>
    </row>
    <row r="12" spans="2:10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2:10" x14ac:dyDescent="0.3">
      <c r="B13" s="23" t="s">
        <v>12</v>
      </c>
      <c r="C13" s="23"/>
      <c r="D13" s="23"/>
      <c r="E13" s="23"/>
      <c r="F13" s="24"/>
      <c r="G13" s="24"/>
      <c r="H13" s="24"/>
      <c r="I13" s="24"/>
      <c r="J13" s="24"/>
    </row>
    <row r="14" spans="2:10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2:10" ht="27.6" x14ac:dyDescent="0.3">
      <c r="B15" s="13" t="s">
        <v>13</v>
      </c>
      <c r="C15" s="13" t="s">
        <v>14</v>
      </c>
      <c r="D15" s="13" t="s">
        <v>15</v>
      </c>
      <c r="E15" s="13" t="s">
        <v>16</v>
      </c>
      <c r="F15" s="13" t="s">
        <v>13</v>
      </c>
      <c r="G15" s="13" t="s">
        <v>14</v>
      </c>
      <c r="H15" s="13" t="s">
        <v>15</v>
      </c>
      <c r="I15" s="13" t="s">
        <v>16</v>
      </c>
      <c r="J15" s="13" t="s">
        <v>13</v>
      </c>
    </row>
    <row r="16" spans="2:10" x14ac:dyDescent="0.3">
      <c r="B16" s="15"/>
      <c r="C16" s="6"/>
      <c r="D16" s="16"/>
      <c r="E16" s="6"/>
      <c r="F16" s="15"/>
      <c r="G16" s="6"/>
      <c r="H16" s="16"/>
      <c r="I16" s="6"/>
      <c r="J16" s="15"/>
    </row>
    <row r="17" spans="2:10" x14ac:dyDescent="0.3">
      <c r="B17" s="15"/>
      <c r="C17" s="6"/>
      <c r="D17" s="16"/>
      <c r="E17" s="6"/>
      <c r="F17" s="15"/>
      <c r="G17" s="6"/>
      <c r="H17" s="16"/>
      <c r="I17" s="6"/>
      <c r="J17" s="15"/>
    </row>
    <row r="18" spans="2:10" x14ac:dyDescent="0.3">
      <c r="B18" s="15"/>
      <c r="C18" s="6"/>
      <c r="D18" s="16"/>
      <c r="E18" s="6"/>
      <c r="F18" s="15"/>
      <c r="G18" s="6"/>
      <c r="H18" s="16"/>
      <c r="I18" s="6"/>
      <c r="J18" s="15"/>
    </row>
    <row r="19" spans="2:10" x14ac:dyDescent="0.3">
      <c r="B19" s="15"/>
      <c r="C19" s="6"/>
      <c r="D19" s="16"/>
      <c r="E19" s="6"/>
      <c r="F19" s="17"/>
      <c r="G19" s="6"/>
      <c r="H19" s="16"/>
      <c r="I19" s="6"/>
      <c r="J19" s="18"/>
    </row>
    <row r="20" spans="2:10" x14ac:dyDescent="0.3">
      <c r="B20" s="15"/>
      <c r="C20" s="6"/>
      <c r="D20" s="16"/>
      <c r="E20" s="6"/>
      <c r="F20" s="17"/>
      <c r="G20" s="6"/>
      <c r="H20" s="16"/>
      <c r="I20" s="6"/>
      <c r="J20" s="18"/>
    </row>
    <row r="21" spans="2:10" x14ac:dyDescent="0.3">
      <c r="B21" s="15"/>
      <c r="C21" s="6"/>
      <c r="D21" s="16"/>
      <c r="E21" s="6"/>
      <c r="F21" s="17"/>
      <c r="G21" s="6"/>
      <c r="H21" s="16"/>
      <c r="I21" s="6"/>
      <c r="J21" s="18"/>
    </row>
    <row r="22" spans="2:10" x14ac:dyDescent="0.3">
      <c r="B22" s="15"/>
      <c r="C22" s="6"/>
      <c r="D22" s="16"/>
      <c r="E22" s="6"/>
      <c r="F22" s="17"/>
      <c r="G22" s="6"/>
      <c r="H22" s="16"/>
      <c r="I22" s="6"/>
      <c r="J22" s="18"/>
    </row>
    <row r="23" spans="2:10" x14ac:dyDescent="0.3">
      <c r="B23" s="15"/>
      <c r="C23" s="6"/>
      <c r="D23" s="16"/>
      <c r="E23" s="6"/>
      <c r="F23" s="17"/>
      <c r="G23" s="6"/>
      <c r="H23" s="16"/>
      <c r="I23" s="6"/>
      <c r="J23" s="18"/>
    </row>
    <row r="24" spans="2:10" x14ac:dyDescent="0.3">
      <c r="B24" s="15"/>
      <c r="C24" s="6"/>
      <c r="D24" s="16"/>
      <c r="E24" s="6"/>
      <c r="F24" s="17"/>
      <c r="G24" s="6"/>
      <c r="H24" s="16"/>
      <c r="I24" s="6"/>
      <c r="J24" s="18"/>
    </row>
    <row r="25" spans="2:10" x14ac:dyDescent="0.3">
      <c r="B25" s="15"/>
      <c r="C25" s="6"/>
      <c r="D25" s="16"/>
      <c r="E25" s="6"/>
      <c r="F25" s="17"/>
      <c r="G25" s="6"/>
      <c r="H25" s="16"/>
      <c r="I25" s="6"/>
      <c r="J25" s="18"/>
    </row>
    <row r="26" spans="2:10" x14ac:dyDescent="0.3">
      <c r="B26" s="15"/>
      <c r="C26" s="6"/>
      <c r="D26" s="16"/>
      <c r="E26" s="6"/>
      <c r="F26" s="17"/>
      <c r="G26" s="6"/>
      <c r="H26" s="16"/>
      <c r="I26" s="6"/>
      <c r="J26" s="18"/>
    </row>
    <row r="27" spans="2:10" x14ac:dyDescent="0.3">
      <c r="B27" s="15"/>
      <c r="C27" s="5"/>
      <c r="D27" s="9"/>
      <c r="E27" s="5"/>
      <c r="F27" s="15"/>
      <c r="G27" s="5"/>
      <c r="H27" s="9"/>
      <c r="I27" s="5"/>
      <c r="J27" s="15"/>
    </row>
    <row r="28" spans="2:10" x14ac:dyDescent="0.3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3">
      <c r="B29" s="23" t="s">
        <v>17</v>
      </c>
      <c r="C29" s="23"/>
      <c r="D29" s="23"/>
      <c r="E29" s="23"/>
      <c r="F29" s="24"/>
      <c r="G29" s="24"/>
      <c r="H29" s="24"/>
      <c r="I29" s="24"/>
      <c r="J29" s="24"/>
    </row>
    <row r="30" spans="2:10" x14ac:dyDescent="0.3">
      <c r="B30" s="7"/>
      <c r="C30" s="7"/>
      <c r="D30" s="7"/>
      <c r="E30" s="7"/>
      <c r="F30" s="7"/>
      <c r="G30" s="7"/>
      <c r="H30" s="7"/>
      <c r="I30" s="7"/>
      <c r="J30" s="3"/>
    </row>
    <row r="31" spans="2:10" ht="41.4" x14ac:dyDescent="0.3">
      <c r="B31" s="13" t="s">
        <v>13</v>
      </c>
      <c r="C31" s="13" t="s">
        <v>15</v>
      </c>
      <c r="D31" s="13" t="s">
        <v>18</v>
      </c>
      <c r="E31" s="13" t="s">
        <v>19</v>
      </c>
      <c r="F31" s="13" t="s">
        <v>20</v>
      </c>
      <c r="G31" s="14" t="s">
        <v>21</v>
      </c>
      <c r="H31" s="13" t="s">
        <v>22</v>
      </c>
      <c r="I31" s="13" t="s">
        <v>23</v>
      </c>
      <c r="J31" s="14" t="s">
        <v>24</v>
      </c>
    </row>
    <row r="32" spans="2:10" x14ac:dyDescent="0.3">
      <c r="B32" s="19" t="str">
        <f>IF(NOT(ISNUMBER(E10)),"",IF(B16="Jan",1+E10,MAX(#REF!)))</f>
        <v/>
      </c>
      <c r="C32" s="8" t="str">
        <f>IF(ISTEXT(B32),"",INDEX(I16:I26,13-F179,1))</f>
        <v/>
      </c>
      <c r="D32" s="22" t="str">
        <f>IF(ISTEXT(B32),"",J$6*12)</f>
        <v/>
      </c>
      <c r="E32" s="8" t="str">
        <f>IF(ISTEXT(B32),"",C32-I32)</f>
        <v/>
      </c>
      <c r="F32" s="20" t="str">
        <f>IF(ISTEXT(B32),"",D32-E32)</f>
        <v/>
      </c>
      <c r="G32" s="8" t="str">
        <f>IF(ISTEXT(B32),"",E7-I32)</f>
        <v/>
      </c>
      <c r="H32" s="22" t="str">
        <f>IF(ISTEXT(B32),"",IF(H199&lt;12,(24-H199)*J8-G32,24*J8-G32))</f>
        <v/>
      </c>
      <c r="I32" s="8" t="str">
        <f t="shared" ref="I32:I38" si="0">IF(ISTEXT(B32),"",IF(B32=H$196,0,IF(ISTEXT(B32),"",PV(E$6/12,E192,-J$6))))</f>
        <v/>
      </c>
      <c r="J32" s="21"/>
    </row>
    <row r="33" spans="2:10" x14ac:dyDescent="0.3">
      <c r="B33" s="19" t="str">
        <f>IF(ISTEXT(B32),"",IF(MAX(B$30:B32)=H$196,"",B32+1))</f>
        <v/>
      </c>
      <c r="C33" s="8" t="str">
        <f>IF(ISTEXT(B33),"",I32)</f>
        <v/>
      </c>
      <c r="D33" s="22" t="str">
        <f t="shared" ref="D33:D38" si="1">IF(ISTEXT(B33),"",J$6*MIN(12,E192))</f>
        <v/>
      </c>
      <c r="E33" s="8" t="str">
        <f>IF(ISTEXT(B33),"",C33-I33)</f>
        <v/>
      </c>
      <c r="F33" s="20" t="str">
        <f>IF(ISTEXT(B33),"",D33-E33)</f>
        <v/>
      </c>
      <c r="G33" s="8" t="str">
        <f t="shared" ref="G33:H41" si="2">IF(ISTEXT(B33),"",G32+E33)</f>
        <v/>
      </c>
      <c r="H33" s="22" t="str">
        <f t="shared" si="2"/>
        <v/>
      </c>
      <c r="I33" s="8" t="str">
        <f t="shared" si="0"/>
        <v/>
      </c>
      <c r="J33" s="21"/>
    </row>
    <row r="34" spans="2:10" x14ac:dyDescent="0.3">
      <c r="B34" s="19" t="str">
        <f>IF(ISTEXT(B33),"",IF(MAX(B$30:B33)=H$196,"",B33+1))</f>
        <v/>
      </c>
      <c r="C34" s="8" t="str">
        <f t="shared" ref="C34:C41" si="3">IF(ISTEXT(B34),"",I33)</f>
        <v/>
      </c>
      <c r="D34" s="22" t="str">
        <f t="shared" si="1"/>
        <v/>
      </c>
      <c r="E34" s="8" t="str">
        <f t="shared" ref="E34:E41" si="4">IF(ISTEXT(B34),"",C34-I34)</f>
        <v/>
      </c>
      <c r="F34" s="20" t="str">
        <f t="shared" ref="F34:F41" si="5">IF(ISTEXT(B34),"",D34-E34)</f>
        <v/>
      </c>
      <c r="G34" s="8" t="str">
        <f t="shared" si="2"/>
        <v/>
      </c>
      <c r="H34" s="22" t="str">
        <f t="shared" si="2"/>
        <v/>
      </c>
      <c r="I34" s="8" t="str">
        <f t="shared" si="0"/>
        <v/>
      </c>
      <c r="J34" s="21"/>
    </row>
    <row r="35" spans="2:10" x14ac:dyDescent="0.3">
      <c r="B35" s="19" t="str">
        <f>IF(ISTEXT(B34),"",IF(MAX(B$30:B34)=H$196,"",B34+1))</f>
        <v/>
      </c>
      <c r="C35" s="8" t="str">
        <f t="shared" si="3"/>
        <v/>
      </c>
      <c r="D35" s="22" t="str">
        <f t="shared" si="1"/>
        <v/>
      </c>
      <c r="E35" s="8" t="str">
        <f t="shared" si="4"/>
        <v/>
      </c>
      <c r="F35" s="20" t="str">
        <f t="shared" si="5"/>
        <v/>
      </c>
      <c r="G35" s="8" t="str">
        <f t="shared" si="2"/>
        <v/>
      </c>
      <c r="H35" s="22" t="str">
        <f t="shared" si="2"/>
        <v/>
      </c>
      <c r="I35" s="8" t="str">
        <f t="shared" si="0"/>
        <v/>
      </c>
      <c r="J35" s="21"/>
    </row>
    <row r="36" spans="2:10" x14ac:dyDescent="0.3">
      <c r="B36" s="19" t="str">
        <f>IF(ISTEXT(B35),"",IF(MAX(B$30:B35)=H$196,"",B35+1))</f>
        <v/>
      </c>
      <c r="C36" s="8" t="str">
        <f t="shared" si="3"/>
        <v/>
      </c>
      <c r="D36" s="22" t="str">
        <f t="shared" si="1"/>
        <v/>
      </c>
      <c r="E36" s="8" t="str">
        <f t="shared" si="4"/>
        <v/>
      </c>
      <c r="F36" s="20" t="str">
        <f t="shared" si="5"/>
        <v/>
      </c>
      <c r="G36" s="8" t="str">
        <f t="shared" si="2"/>
        <v/>
      </c>
      <c r="H36" s="22" t="str">
        <f t="shared" si="2"/>
        <v/>
      </c>
      <c r="I36" s="8" t="str">
        <f t="shared" si="0"/>
        <v/>
      </c>
      <c r="J36" s="21"/>
    </row>
    <row r="37" spans="2:10" x14ac:dyDescent="0.3">
      <c r="B37" s="19" t="str">
        <f>IF(ISTEXT(B36),"",IF(MAX(B$30:B36)=H$196,"",B36+1))</f>
        <v/>
      </c>
      <c r="C37" s="8" t="str">
        <f t="shared" si="3"/>
        <v/>
      </c>
      <c r="D37" s="22" t="str">
        <f t="shared" si="1"/>
        <v/>
      </c>
      <c r="E37" s="8" t="str">
        <f t="shared" si="4"/>
        <v/>
      </c>
      <c r="F37" s="20" t="str">
        <f t="shared" si="5"/>
        <v/>
      </c>
      <c r="G37" s="8" t="str">
        <f t="shared" si="2"/>
        <v/>
      </c>
      <c r="H37" s="22" t="str">
        <f t="shared" si="2"/>
        <v/>
      </c>
      <c r="I37" s="8" t="str">
        <f t="shared" si="0"/>
        <v/>
      </c>
      <c r="J37" s="21"/>
    </row>
    <row r="38" spans="2:10" x14ac:dyDescent="0.3">
      <c r="B38" s="19" t="str">
        <f>IF(ISTEXT(B37),"",IF(MAX(B$30:B37)=H$196,"",B37+1))</f>
        <v/>
      </c>
      <c r="C38" s="8" t="str">
        <f t="shared" si="3"/>
        <v/>
      </c>
      <c r="D38" s="22" t="str">
        <f t="shared" si="1"/>
        <v/>
      </c>
      <c r="E38" s="8" t="str">
        <f t="shared" si="4"/>
        <v/>
      </c>
      <c r="F38" s="20" t="str">
        <f t="shared" si="5"/>
        <v/>
      </c>
      <c r="G38" s="8" t="str">
        <f t="shared" si="2"/>
        <v/>
      </c>
      <c r="H38" s="22" t="str">
        <f t="shared" si="2"/>
        <v/>
      </c>
      <c r="I38" s="8" t="str">
        <f t="shared" si="0"/>
        <v/>
      </c>
      <c r="J38" s="21"/>
    </row>
    <row r="39" spans="2:10" x14ac:dyDescent="0.3">
      <c r="B39" s="19"/>
      <c r="C39" s="8"/>
      <c r="D39" s="22"/>
      <c r="E39" s="8"/>
      <c r="F39" s="20"/>
      <c r="G39" s="8"/>
      <c r="H39" s="22"/>
      <c r="I39" s="8"/>
      <c r="J39" s="21"/>
    </row>
    <row r="40" spans="2:10" x14ac:dyDescent="0.3">
      <c r="B40" s="19" t="str">
        <f>IF(ISTEXT(#REF!),"",IF(MAX(B$30:B38)=H$196,"",#REF!+1))</f>
        <v/>
      </c>
      <c r="C40" s="8" t="str">
        <f>IF(ISTEXT(B40),"",#REF!)</f>
        <v/>
      </c>
      <c r="D40" s="22" t="str">
        <f t="shared" ref="D40:D41" si="6">IF(ISTEXT(B40),"",J$6*MIN(12,E202))</f>
        <v/>
      </c>
      <c r="E40" s="8" t="str">
        <f t="shared" si="4"/>
        <v/>
      </c>
      <c r="F40" s="20" t="str">
        <f t="shared" si="5"/>
        <v/>
      </c>
      <c r="G40" s="8" t="str">
        <f>IF(ISTEXT(B40),"",#REF!+E40)</f>
        <v/>
      </c>
      <c r="H40" s="22" t="str">
        <f>IF(ISTEXT(C40),"",#REF!+F40)</f>
        <v/>
      </c>
      <c r="I40" s="8" t="str">
        <f>IF(ISTEXT(B40),"",IF(B40=H$196,0,IF(ISTEXT(B40),"",PV(E$6/12,E203,-J$6))))</f>
        <v/>
      </c>
      <c r="J40" s="21"/>
    </row>
    <row r="41" spans="2:10" x14ac:dyDescent="0.3">
      <c r="B41" s="19" t="str">
        <f>IF(ISTEXT(B40),"",IF(MAX(B$30:B40)=H$196,"",B40+1))</f>
        <v/>
      </c>
      <c r="C41" s="8" t="str">
        <f t="shared" si="3"/>
        <v/>
      </c>
      <c r="D41" s="22" t="str">
        <f t="shared" si="6"/>
        <v/>
      </c>
      <c r="E41" s="8" t="str">
        <f t="shared" si="4"/>
        <v/>
      </c>
      <c r="F41" s="20" t="str">
        <f t="shared" si="5"/>
        <v/>
      </c>
      <c r="G41" s="8" t="str">
        <f t="shared" si="2"/>
        <v/>
      </c>
      <c r="H41" s="22" t="str">
        <f t="shared" si="2"/>
        <v/>
      </c>
      <c r="I41" s="8" t="str">
        <f>IF(ISTEXT(B41),"",IF(B41=H$196,0,IF(ISTEXT(B41),"",PV(E$6/12,E204,-J$6))))</f>
        <v/>
      </c>
      <c r="J41" s="21"/>
    </row>
  </sheetData>
  <mergeCells count="18">
    <mergeCell ref="B2:J2"/>
    <mergeCell ref="B6:E6"/>
    <mergeCell ref="G6:J6"/>
    <mergeCell ref="B3:J3"/>
    <mergeCell ref="B13:E13"/>
    <mergeCell ref="F13:J13"/>
    <mergeCell ref="B29:E29"/>
    <mergeCell ref="F29:J29"/>
    <mergeCell ref="B7:E7"/>
    <mergeCell ref="B8:E8"/>
    <mergeCell ref="B9:E9"/>
    <mergeCell ref="B10:E10"/>
    <mergeCell ref="B11:E11"/>
    <mergeCell ref="G7:J7"/>
    <mergeCell ref="G9:J9"/>
    <mergeCell ref="G8:J8"/>
    <mergeCell ref="G10:J10"/>
    <mergeCell ref="G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hafsah waheed</dc:creator>
  <cp:lastModifiedBy>Muhammad Khalid Farooq</cp:lastModifiedBy>
  <cp:lastPrinted>2024-04-26T15:05:03Z</cp:lastPrinted>
  <dcterms:created xsi:type="dcterms:W3CDTF">2024-02-15T15:42:42Z</dcterms:created>
  <dcterms:modified xsi:type="dcterms:W3CDTF">2024-04-26T15:06:12Z</dcterms:modified>
</cp:coreProperties>
</file>